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3" i="2" l="1"/>
  <c r="E10" i="2"/>
  <c r="E8" i="2"/>
  <c r="E82" i="2"/>
  <c r="E70" i="2"/>
  <c r="E60" i="2"/>
  <c r="E54" i="2"/>
  <c r="E76" i="2"/>
  <c r="E68" i="2"/>
  <c r="E59" i="2"/>
  <c r="E52" i="2"/>
  <c r="E46" i="2"/>
  <c r="E37" i="2"/>
  <c r="E23" i="2"/>
  <c r="E26" i="1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<sst xmlns="http://schemas.openxmlformats.org/spreadsheetml/2006/main" count="136" uniqueCount="76">
  <si>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</si>
  <si>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</si>
  <si>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</si>
  <si>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</si>
  <si>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</si>
  <si>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</si>
  <si>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</si>
  <si>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</si>
  <si>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</si>
  <si>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</si>
  <si>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</si>
  <si>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</si>
  <si>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</si>
  <si>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</si>
  <si>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</si>
  <si>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</si>
  <si>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</si>
  <si>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</si>
  <si>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</si>
  <si>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</si>
  <si>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</si>
  <si>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</si>
  <si>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</si>
  <si>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</si>
  <si>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</si>
  <si>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</si>
  <si>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</si>
  <si>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</si>
  <si>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</si>
  <si>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</si>
  <si>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</si>
  <si>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</si>
  <si>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</si>
  <si>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</si>
  <si>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</si>
  <si>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</si>
  <si>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</si>
  <si>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</si>
  <si>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</si>
  <si>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</si>
  <si>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</si>
  <si>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</si>
  <si>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</si>
  <si>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</si>
  <si>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</si>
  <si>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</si>
  <si>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</si>
  <si>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</si>
  <si>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</si>
  <si>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</si>
  <si>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</si>
  <si>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</si>
  <si>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</si>
  <si>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</si>
  <si>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01.04.2026.</t>
  </si>
  <si>
    <t>02.04.2026.</t>
  </si>
  <si>
    <t>Amicus SRB d.o.o.</t>
  </si>
  <si>
    <t>BEOHEM-3 d.o.o.</t>
  </si>
  <si>
    <t>Farmalogist d.o.o.</t>
  </si>
  <si>
    <t>PHOENIX PHARMA DOO BEOGRAD</t>
  </si>
  <si>
    <t>Sopharma Trading</t>
  </si>
  <si>
    <t>VEGA DOO</t>
  </si>
  <si>
    <t>ADOC D.O.O. Beograd</t>
  </si>
  <si>
    <t>B. Braun Adria RSRB d.o.o.</t>
  </si>
  <si>
    <t>FLORA KOMERC DOO</t>
  </si>
  <si>
    <t>Layon d.o.o. Beograd</t>
  </si>
  <si>
    <t>MEDIV DOO BEOGRAD</t>
  </si>
  <si>
    <t>071</t>
  </si>
  <si>
    <t>073</t>
  </si>
  <si>
    <t>074</t>
  </si>
  <si>
    <t>085</t>
  </si>
  <si>
    <t>LEK</t>
  </si>
  <si>
    <t>CITOSTATIK</t>
  </si>
  <si>
    <t>LRK SA C LISTE</t>
  </si>
  <si>
    <t xml:space="preserve">SANITETSKI </t>
  </si>
  <si>
    <t xml:space="preserve">TELEKOM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</si>
</sst>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16" workbookViewId="0">
      <selection activeCell="I24" sqref="I24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2" t="s">
        <v>3</v>
      </c>
      <c r="B7" s="53"/>
      <c r="C7" s="54"/>
      <c r="D7" s="10" t="s">
        <v>55</v>
      </c>
      <c r="E7" s="9">
        <f>+E15</f>
        <v>806540.02999999933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968578.92</v>
      </c>
      <c r="H8" s="6"/>
    </row>
    <row r="9" spans="1:9" x14ac:dyDescent="0.25">
      <c r="A9" s="2">
        <v>2</v>
      </c>
      <c r="B9" s="43" t="s">
        <v>4</v>
      </c>
      <c r="C9" s="44"/>
      <c r="D9" s="45"/>
      <c r="E9" s="8"/>
      <c r="F9"/>
      <c r="G9"/>
    </row>
    <row r="10" spans="1:9" x14ac:dyDescent="0.25">
      <c r="A10" s="2">
        <v>3</v>
      </c>
      <c r="B10" s="43" t="s">
        <v>37</v>
      </c>
      <c r="C10" s="44"/>
      <c r="D10" s="45"/>
      <c r="E10" s="7">
        <v>5895258.0999999996</v>
      </c>
      <c r="F10" s="16"/>
      <c r="G10" s="16"/>
      <c r="H10" s="6"/>
    </row>
    <row r="11" spans="1:9" x14ac:dyDescent="0.25">
      <c r="A11" s="2">
        <v>4</v>
      </c>
      <c r="B11" s="43" t="s">
        <v>5</v>
      </c>
      <c r="C11" s="44"/>
      <c r="D11" s="45"/>
      <c r="E11" s="8">
        <v>13520</v>
      </c>
      <c r="F11" s="16"/>
      <c r="G11"/>
      <c r="H11" s="6"/>
    </row>
    <row r="12" spans="1:9" ht="16.5" customHeight="1" x14ac:dyDescent="0.25">
      <c r="A12" s="2">
        <v>5</v>
      </c>
      <c r="B12" s="43" t="s">
        <v>6</v>
      </c>
      <c r="C12" s="44"/>
      <c r="D12" s="45"/>
      <c r="E12" s="7"/>
      <c r="F12" s="16"/>
      <c r="G12" s="16"/>
      <c r="H12" s="6"/>
    </row>
    <row r="13" spans="1:9" x14ac:dyDescent="0.25">
      <c r="A13" s="2">
        <v>6</v>
      </c>
      <c r="B13" s="49" t="s">
        <v>7</v>
      </c>
      <c r="C13" s="50"/>
      <c r="D13" s="51"/>
      <c r="E13" s="7">
        <v>32592.49</v>
      </c>
      <c r="F13" s="6"/>
    </row>
    <row r="14" spans="1:9" x14ac:dyDescent="0.25">
      <c r="A14" s="26">
        <v>7</v>
      </c>
      <c r="B14" s="49" t="s">
        <v>25</v>
      </c>
      <c r="C14" s="50"/>
      <c r="D14" s="51"/>
      <c r="E14" s="7">
        <f>+E52</f>
        <v>6103409.4800000004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9">
        <f>+E8+E9+E10+E11+E12+E13-E14</f>
        <v>806540.02999999933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43" t="s">
        <v>10</v>
      </c>
      <c r="C19" s="44"/>
      <c r="D19" s="45"/>
      <c r="E19" s="31">
        <v>32592.49</v>
      </c>
      <c r="F19"/>
      <c r="G19"/>
    </row>
    <row r="20" spans="1:9" x14ac:dyDescent="0.25">
      <c r="A20" s="2">
        <v>2</v>
      </c>
      <c r="B20" s="43" t="s">
        <v>11</v>
      </c>
      <c r="C20" s="44"/>
      <c r="D20" s="45"/>
      <c r="E20" s="31"/>
      <c r="F20"/>
      <c r="G20"/>
    </row>
    <row r="21" spans="1:9" x14ac:dyDescent="0.25">
      <c r="A21" s="2">
        <v>3</v>
      </c>
      <c r="B21" s="43" t="s">
        <v>12</v>
      </c>
      <c r="C21" s="44"/>
      <c r="D21" s="45"/>
      <c r="E21" s="31"/>
      <c r="F21" s="16"/>
      <c r="G21"/>
    </row>
    <row r="22" spans="1:9" x14ac:dyDescent="0.25">
      <c r="A22" s="2">
        <v>4</v>
      </c>
      <c r="B22" s="43" t="s">
        <v>13</v>
      </c>
      <c r="C22" s="44"/>
      <c r="D22" s="44"/>
      <c r="E22" s="31"/>
      <c r="F22" s="16"/>
      <c r="G22"/>
      <c r="H22"/>
    </row>
    <row r="23" spans="1:9" x14ac:dyDescent="0.25">
      <c r="A23" s="2">
        <v>5</v>
      </c>
      <c r="B23" s="43" t="s">
        <v>14</v>
      </c>
      <c r="C23" s="44"/>
      <c r="D23" s="44"/>
      <c r="E23" s="31"/>
      <c r="F23"/>
      <c r="G23"/>
      <c r="H23"/>
    </row>
    <row r="24" spans="1:9" x14ac:dyDescent="0.25">
      <c r="A24" s="2">
        <v>6</v>
      </c>
      <c r="B24" s="43" t="s">
        <v>35</v>
      </c>
      <c r="C24" s="44"/>
      <c r="D24" s="44"/>
      <c r="E24" s="31"/>
      <c r="F24" s="18"/>
      <c r="G24" s="18"/>
      <c r="H24" s="18"/>
    </row>
    <row r="25" spans="1:9" x14ac:dyDescent="0.25">
      <c r="A25" s="2">
        <v>7</v>
      </c>
      <c r="B25" s="43" t="s">
        <v>15</v>
      </c>
      <c r="C25" s="44"/>
      <c r="D25" s="44"/>
      <c r="E25" s="32"/>
      <c r="F25"/>
      <c r="G25" s="16"/>
      <c r="H25"/>
    </row>
    <row r="26" spans="1:9" x14ac:dyDescent="0.25">
      <c r="A26" s="2">
        <v>8</v>
      </c>
      <c r="B26" s="43" t="s">
        <v>16</v>
      </c>
      <c r="C26" s="44"/>
      <c r="D26" s="44"/>
      <c r="E26" s="31">
        <f>140241.11+6+35311.78</f>
        <v>175558.88999999998</v>
      </c>
      <c r="F26" s="16"/>
      <c r="G26" s="6"/>
      <c r="H26"/>
      <c r="I26" s="6"/>
    </row>
    <row r="27" spans="1:9" x14ac:dyDescent="0.25">
      <c r="A27" s="2">
        <v>9</v>
      </c>
      <c r="B27" s="43" t="s">
        <v>17</v>
      </c>
      <c r="C27" s="44"/>
      <c r="D27" s="44"/>
      <c r="E27" s="31">
        <v>3144508.39</v>
      </c>
      <c r="F27"/>
      <c r="H27"/>
    </row>
    <row r="28" spans="1:9" x14ac:dyDescent="0.25">
      <c r="A28" s="2">
        <v>10</v>
      </c>
      <c r="B28" s="43" t="s">
        <v>18</v>
      </c>
      <c r="C28" s="44"/>
      <c r="D28" s="45"/>
      <c r="E28" s="31">
        <v>264655.02</v>
      </c>
      <c r="F28"/>
    </row>
    <row r="29" spans="1:9" x14ac:dyDescent="0.25">
      <c r="A29" s="2">
        <v>11</v>
      </c>
      <c r="B29" s="43" t="s">
        <v>19</v>
      </c>
      <c r="C29" s="44"/>
      <c r="D29" s="45"/>
      <c r="E29" s="31"/>
      <c r="F29"/>
      <c r="H29" s="6"/>
    </row>
    <row r="30" spans="1:9" x14ac:dyDescent="0.25">
      <c r="A30" s="2">
        <v>12</v>
      </c>
      <c r="B30" s="43" t="s">
        <v>20</v>
      </c>
      <c r="C30" s="44"/>
      <c r="D30" s="44"/>
      <c r="E30" s="32">
        <v>157563</v>
      </c>
      <c r="F30"/>
    </row>
    <row r="31" spans="1:9" x14ac:dyDescent="0.25">
      <c r="A31" s="2">
        <v>13</v>
      </c>
      <c r="B31" s="43" t="s">
        <v>41</v>
      </c>
      <c r="C31" s="44"/>
      <c r="D31" s="44"/>
      <c r="E31" s="32"/>
      <c r="F31" s="18"/>
    </row>
    <row r="32" spans="1:9" x14ac:dyDescent="0.25">
      <c r="A32" s="2">
        <v>14</v>
      </c>
      <c r="B32" s="43" t="s">
        <v>53</v>
      </c>
      <c r="C32" s="44"/>
      <c r="D32" s="44"/>
      <c r="E32" s="32"/>
      <c r="F32" s="18"/>
    </row>
    <row r="33" spans="1:7" x14ac:dyDescent="0.25">
      <c r="A33" s="2">
        <v>15</v>
      </c>
      <c r="B33" s="43" t="s">
        <v>46</v>
      </c>
      <c r="C33" s="44"/>
      <c r="D33" s="45"/>
      <c r="E33" s="32"/>
      <c r="F33" s="18"/>
    </row>
    <row r="34" spans="1:7" x14ac:dyDescent="0.25">
      <c r="A34" s="2">
        <v>16</v>
      </c>
      <c r="B34" s="43" t="s">
        <v>21</v>
      </c>
      <c r="C34" s="44"/>
      <c r="D34" s="44"/>
      <c r="E34" s="32"/>
      <c r="F34"/>
    </row>
    <row r="35" spans="1:7" x14ac:dyDescent="0.25">
      <c r="A35" s="2">
        <v>17</v>
      </c>
      <c r="B35" s="43" t="s">
        <v>22</v>
      </c>
      <c r="C35" s="44"/>
      <c r="D35" s="44"/>
      <c r="E35" s="32"/>
      <c r="F35"/>
    </row>
    <row r="36" spans="1:7" x14ac:dyDescent="0.25">
      <c r="A36" s="2">
        <v>18</v>
      </c>
      <c r="B36" s="43" t="s">
        <v>47</v>
      </c>
      <c r="C36" s="44"/>
      <c r="D36" s="44"/>
      <c r="E36" s="32"/>
      <c r="F36"/>
      <c r="G36"/>
    </row>
    <row r="37" spans="1:7" x14ac:dyDescent="0.25">
      <c r="A37" s="2">
        <v>19</v>
      </c>
      <c r="B37" s="43" t="s">
        <v>23</v>
      </c>
      <c r="C37" s="44"/>
      <c r="D37" s="44"/>
      <c r="E37" s="31"/>
      <c r="F37"/>
      <c r="G37"/>
    </row>
    <row r="38" spans="1:7" x14ac:dyDescent="0.25">
      <c r="A38" s="2">
        <v>20</v>
      </c>
      <c r="B38" s="43" t="s">
        <v>39</v>
      </c>
      <c r="C38" s="44"/>
      <c r="D38" s="44"/>
      <c r="E38" s="31"/>
      <c r="F38" s="18"/>
      <c r="G38" s="18"/>
    </row>
    <row r="39" spans="1:7" x14ac:dyDescent="0.25">
      <c r="A39" s="2">
        <v>21</v>
      </c>
      <c r="B39" s="43" t="s">
        <v>49</v>
      </c>
      <c r="C39" s="44"/>
      <c r="D39" s="45"/>
      <c r="E39" s="31">
        <v>2328531.69</v>
      </c>
      <c r="F39" s="12"/>
      <c r="G39" s="12"/>
    </row>
    <row r="40" spans="1:7" ht="15" customHeight="1" x14ac:dyDescent="0.25">
      <c r="A40" s="2">
        <v>22</v>
      </c>
      <c r="B40" s="43" t="s">
        <v>34</v>
      </c>
      <c r="C40" s="44"/>
      <c r="D40" s="45"/>
      <c r="E40" s="31"/>
      <c r="F40" s="12"/>
      <c r="G40" s="12"/>
    </row>
    <row r="41" spans="1:7" x14ac:dyDescent="0.25">
      <c r="A41" s="2">
        <v>23</v>
      </c>
      <c r="B41" s="43" t="s">
        <v>35</v>
      </c>
      <c r="C41" s="44"/>
      <c r="D41" s="45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49" t="s">
        <v>38</v>
      </c>
      <c r="C44" s="50"/>
      <c r="D44" s="51"/>
      <c r="E44" s="33"/>
      <c r="F44"/>
    </row>
    <row r="45" spans="1:7" x14ac:dyDescent="0.25">
      <c r="A45" s="2">
        <v>27</v>
      </c>
      <c r="B45" s="43" t="s">
        <v>43</v>
      </c>
      <c r="C45" s="44"/>
      <c r="D45" s="44"/>
      <c r="E45" s="33"/>
      <c r="F45" s="18"/>
    </row>
    <row r="46" spans="1:7" x14ac:dyDescent="0.25">
      <c r="A46" s="2">
        <v>28</v>
      </c>
      <c r="B46" s="43" t="s">
        <v>40</v>
      </c>
      <c r="C46" s="44"/>
      <c r="D46" s="44"/>
      <c r="E46" s="33"/>
      <c r="F46" s="18"/>
    </row>
    <row r="47" spans="1:7" x14ac:dyDescent="0.25">
      <c r="A47" s="2">
        <v>29</v>
      </c>
      <c r="B47" s="42" t="s">
        <v>36</v>
      </c>
      <c r="C47" s="42"/>
      <c r="D47" s="42"/>
      <c r="E47" s="19"/>
      <c r="F47"/>
      <c r="G47"/>
    </row>
    <row r="48" spans="1:7" x14ac:dyDescent="0.25">
      <c r="A48" s="2">
        <v>30</v>
      </c>
      <c r="B48" s="42" t="s">
        <v>48</v>
      </c>
      <c r="C48" s="42"/>
      <c r="D48" s="42"/>
      <c r="E48" s="19"/>
      <c r="F48" s="18"/>
      <c r="G48" s="18"/>
    </row>
    <row r="49" spans="1:7" x14ac:dyDescent="0.25">
      <c r="A49" s="2">
        <v>31</v>
      </c>
      <c r="B49" s="42" t="s">
        <v>45</v>
      </c>
      <c r="C49" s="42"/>
      <c r="D49" s="42"/>
      <c r="E49" s="19"/>
      <c r="F49" s="18"/>
      <c r="G49" s="18"/>
    </row>
    <row r="50" spans="1:7" x14ac:dyDescent="0.25">
      <c r="A50" s="2">
        <v>32</v>
      </c>
      <c r="B50" s="42" t="s">
        <v>44</v>
      </c>
      <c r="C50" s="42"/>
      <c r="D50" s="42"/>
      <c r="E50" s="19"/>
      <c r="F50" s="18"/>
      <c r="G50" s="18"/>
    </row>
    <row r="51" spans="1:7" x14ac:dyDescent="0.25">
      <c r="A51" s="2">
        <v>33</v>
      </c>
      <c r="B51" s="43" t="s">
        <v>42</v>
      </c>
      <c r="C51" s="44"/>
      <c r="D51" s="45"/>
      <c r="E51" s="19"/>
      <c r="F51" s="18"/>
      <c r="G51" s="18"/>
    </row>
    <row r="52" spans="1:7" x14ac:dyDescent="0.25">
      <c r="A52" s="46" t="s">
        <v>24</v>
      </c>
      <c r="B52" s="47"/>
      <c r="C52" s="47"/>
      <c r="D52" s="48"/>
      <c r="E52" s="9">
        <f>SUM(E19:E51)</f>
        <v>6103409.4800000004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zoomScaleNormal="100" workbookViewId="0">
      <selection activeCell="H82" sqref="H8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59">
        <f>6+35311.78</f>
        <v>35317.78</v>
      </c>
    </row>
    <row r="9" spans="1:5" s="18" customFormat="1" x14ac:dyDescent="0.25">
      <c r="A9" s="21"/>
      <c r="B9" s="21"/>
      <c r="C9" s="21"/>
      <c r="D9" s="35" t="s">
        <v>75</v>
      </c>
      <c r="E9" s="59">
        <v>140241.10999999999</v>
      </c>
    </row>
    <row r="10" spans="1:5" s="18" customFormat="1" ht="18.75" x14ac:dyDescent="0.25">
      <c r="A10" s="21"/>
      <c r="B10" s="21"/>
      <c r="C10" s="21"/>
      <c r="D10" s="35"/>
      <c r="E10" s="61">
        <f>SUM(E8:E9)</f>
        <v>175558.88999999998</v>
      </c>
    </row>
    <row r="11" spans="1:5" s="18" customFormat="1" x14ac:dyDescent="0.25">
      <c r="A11" s="21"/>
      <c r="B11" s="58" t="s">
        <v>67</v>
      </c>
      <c r="C11" s="34" t="s">
        <v>71</v>
      </c>
      <c r="D11" s="39" t="s">
        <v>56</v>
      </c>
      <c r="E11" s="59">
        <v>28742.34</v>
      </c>
    </row>
    <row r="12" spans="1:5" s="18" customFormat="1" x14ac:dyDescent="0.25">
      <c r="A12" s="34"/>
      <c r="B12" s="58"/>
      <c r="C12" s="34"/>
      <c r="D12" s="39" t="s">
        <v>57</v>
      </c>
      <c r="E12" s="59">
        <v>889350</v>
      </c>
    </row>
    <row r="13" spans="1:5" s="18" customFormat="1" hidden="1" x14ac:dyDescent="0.25">
      <c r="A13" s="34"/>
      <c r="B13" s="58"/>
      <c r="C13" s="34"/>
      <c r="D13" s="39" t="s">
        <v>58</v>
      </c>
      <c r="E13" s="60">
        <v>163858.75</v>
      </c>
    </row>
    <row r="14" spans="1:5" s="18" customFormat="1" hidden="1" x14ac:dyDescent="0.25">
      <c r="A14" s="34"/>
      <c r="B14" s="58"/>
      <c r="C14" s="34"/>
      <c r="D14" s="39" t="s">
        <v>58</v>
      </c>
      <c r="E14" s="60">
        <v>54478.6</v>
      </c>
    </row>
    <row r="15" spans="1:5" hidden="1" x14ac:dyDescent="0.25">
      <c r="A15" s="5"/>
      <c r="B15" s="58"/>
      <c r="C15" s="34"/>
      <c r="D15" s="39" t="s">
        <v>58</v>
      </c>
      <c r="E15" s="60">
        <v>9205.68</v>
      </c>
    </row>
    <row r="16" spans="1:5" s="38" customFormat="1" ht="21.75" hidden="1" customHeight="1" x14ac:dyDescent="0.25">
      <c r="A16" s="40"/>
      <c r="B16" s="58"/>
      <c r="C16" s="41"/>
      <c r="D16" s="39" t="s">
        <v>58</v>
      </c>
      <c r="E16" s="60">
        <v>17593.95</v>
      </c>
    </row>
    <row r="17" spans="1:5" s="18" customFormat="1" hidden="1" x14ac:dyDescent="0.25">
      <c r="A17" s="34"/>
      <c r="B17" s="58"/>
      <c r="C17" s="34"/>
      <c r="D17" s="39" t="s">
        <v>58</v>
      </c>
      <c r="E17" s="60">
        <v>2374.85</v>
      </c>
    </row>
    <row r="18" spans="1:5" s="18" customFormat="1" hidden="1" x14ac:dyDescent="0.25">
      <c r="A18" s="34"/>
      <c r="B18" s="58"/>
      <c r="C18" s="34"/>
      <c r="D18" s="39" t="s">
        <v>58</v>
      </c>
      <c r="E18" s="60">
        <v>25641.66</v>
      </c>
    </row>
    <row r="19" spans="1:5" s="18" customFormat="1" hidden="1" x14ac:dyDescent="0.25">
      <c r="A19" s="34"/>
      <c r="B19" s="58"/>
      <c r="C19" s="34"/>
      <c r="D19" s="39" t="s">
        <v>58</v>
      </c>
      <c r="E19" s="60">
        <v>22061.599999999999</v>
      </c>
    </row>
    <row r="20" spans="1:5" s="18" customFormat="1" hidden="1" x14ac:dyDescent="0.25">
      <c r="A20" s="34"/>
      <c r="B20" s="58"/>
      <c r="C20" s="34"/>
      <c r="D20" s="39" t="s">
        <v>58</v>
      </c>
      <c r="E20" s="60">
        <v>39457</v>
      </c>
    </row>
    <row r="21" spans="1:5" hidden="1" x14ac:dyDescent="0.25">
      <c r="A21" s="5"/>
      <c r="B21" s="58"/>
      <c r="C21" s="34"/>
      <c r="D21" s="39" t="s">
        <v>58</v>
      </c>
      <c r="E21" s="60">
        <v>39457</v>
      </c>
    </row>
    <row r="22" spans="1:5" hidden="1" x14ac:dyDescent="0.25">
      <c r="A22" s="5"/>
      <c r="B22" s="58"/>
      <c r="C22" s="34"/>
      <c r="D22" s="39" t="s">
        <v>58</v>
      </c>
      <c r="E22" s="60">
        <v>76924.429999999993</v>
      </c>
    </row>
    <row r="23" spans="1:5" x14ac:dyDescent="0.25">
      <c r="A23" s="5"/>
      <c r="B23" s="58"/>
      <c r="C23" s="34"/>
      <c r="D23" s="39" t="s">
        <v>58</v>
      </c>
      <c r="E23" s="59">
        <f>SUBTOTAL(9,E13:E22)</f>
        <v>451053.51999999996</v>
      </c>
    </row>
    <row r="24" spans="1:5" s="18" customFormat="1" hidden="1" x14ac:dyDescent="0.25">
      <c r="A24" s="5"/>
      <c r="B24" s="58"/>
      <c r="C24" s="34"/>
      <c r="D24" s="39"/>
      <c r="E24" s="60"/>
    </row>
    <row r="25" spans="1:5" hidden="1" x14ac:dyDescent="0.25">
      <c r="A25" s="5"/>
      <c r="B25" s="58"/>
      <c r="C25" s="34"/>
      <c r="D25" s="39" t="s">
        <v>59</v>
      </c>
      <c r="E25" s="60">
        <v>150677.34</v>
      </c>
    </row>
    <row r="26" spans="1:5" hidden="1" x14ac:dyDescent="0.25">
      <c r="A26" s="5"/>
      <c r="B26" s="58"/>
      <c r="C26" s="34"/>
      <c r="D26" s="39" t="s">
        <v>59</v>
      </c>
      <c r="E26" s="60">
        <v>10405.620000000001</v>
      </c>
    </row>
    <row r="27" spans="1:5" hidden="1" x14ac:dyDescent="0.25">
      <c r="A27" s="5"/>
      <c r="B27" s="58"/>
      <c r="C27" s="34"/>
      <c r="D27" s="39" t="s">
        <v>59</v>
      </c>
      <c r="E27" s="60">
        <v>130095.9</v>
      </c>
    </row>
    <row r="28" spans="1:5" hidden="1" x14ac:dyDescent="0.25">
      <c r="A28" s="5"/>
      <c r="B28" s="58"/>
      <c r="C28" s="34"/>
      <c r="D28" s="39" t="s">
        <v>59</v>
      </c>
      <c r="E28" s="60">
        <v>65281.81</v>
      </c>
    </row>
    <row r="29" spans="1:5" hidden="1" x14ac:dyDescent="0.25">
      <c r="A29" s="5"/>
      <c r="B29" s="58"/>
      <c r="C29" s="34"/>
      <c r="D29" s="39" t="s">
        <v>59</v>
      </c>
      <c r="E29" s="60">
        <v>37730</v>
      </c>
    </row>
    <row r="30" spans="1:5" hidden="1" x14ac:dyDescent="0.25">
      <c r="A30" s="5"/>
      <c r="B30" s="58"/>
      <c r="C30" s="34"/>
      <c r="D30" s="39" t="s">
        <v>59</v>
      </c>
      <c r="E30" s="60">
        <v>34195.879999999997</v>
      </c>
    </row>
    <row r="31" spans="1:5" hidden="1" x14ac:dyDescent="0.25">
      <c r="A31" s="5"/>
      <c r="B31" s="58"/>
      <c r="C31" s="34"/>
      <c r="D31" s="39" t="s">
        <v>59</v>
      </c>
      <c r="E31" s="60">
        <v>20464.400000000001</v>
      </c>
    </row>
    <row r="32" spans="1:5" hidden="1" x14ac:dyDescent="0.25">
      <c r="A32" s="5"/>
      <c r="B32" s="58"/>
      <c r="C32" s="34"/>
      <c r="D32" s="39" t="s">
        <v>59</v>
      </c>
      <c r="E32" s="60">
        <v>67782</v>
      </c>
    </row>
    <row r="33" spans="1:5" hidden="1" x14ac:dyDescent="0.25">
      <c r="A33" s="5"/>
      <c r="B33" s="58"/>
      <c r="C33" s="34"/>
      <c r="D33" s="39" t="s">
        <v>59</v>
      </c>
      <c r="E33" s="60">
        <v>42603</v>
      </c>
    </row>
    <row r="34" spans="1:5" s="18" customFormat="1" hidden="1" x14ac:dyDescent="0.25">
      <c r="A34" s="5"/>
      <c r="B34" s="58"/>
      <c r="C34" s="34"/>
      <c r="D34" s="39" t="s">
        <v>59</v>
      </c>
      <c r="E34" s="60">
        <v>99734.14</v>
      </c>
    </row>
    <row r="35" spans="1:5" hidden="1" x14ac:dyDescent="0.25">
      <c r="A35" s="5"/>
      <c r="B35" s="58"/>
      <c r="C35" s="34"/>
      <c r="D35" s="39" t="s">
        <v>59</v>
      </c>
      <c r="E35" s="60">
        <v>28286.5</v>
      </c>
    </row>
    <row r="36" spans="1:5" hidden="1" x14ac:dyDescent="0.25">
      <c r="A36" s="5"/>
      <c r="B36" s="58"/>
      <c r="C36" s="34"/>
      <c r="D36" s="39" t="s">
        <v>59</v>
      </c>
      <c r="E36" s="60">
        <v>10405.620000000001</v>
      </c>
    </row>
    <row r="37" spans="1:5" x14ac:dyDescent="0.25">
      <c r="A37" s="5"/>
      <c r="B37" s="58"/>
      <c r="C37" s="34"/>
      <c r="D37" s="39" t="s">
        <v>59</v>
      </c>
      <c r="E37" s="59">
        <f>SUBTOTAL(9,E25:E36)</f>
        <v>697662.21</v>
      </c>
    </row>
    <row r="38" spans="1:5" hidden="1" x14ac:dyDescent="0.25">
      <c r="A38" s="5"/>
      <c r="B38" s="58"/>
      <c r="C38" s="34"/>
      <c r="D38" s="39"/>
      <c r="E38" s="60"/>
    </row>
    <row r="39" spans="1:5" hidden="1" x14ac:dyDescent="0.25">
      <c r="A39" s="5"/>
      <c r="B39" s="58"/>
      <c r="C39" s="34"/>
      <c r="D39" s="39" t="s">
        <v>60</v>
      </c>
      <c r="E39" s="60">
        <v>126726.6</v>
      </c>
    </row>
    <row r="40" spans="1:5" hidden="1" x14ac:dyDescent="0.25">
      <c r="A40" s="5"/>
      <c r="B40" s="58"/>
      <c r="C40" s="34"/>
      <c r="D40" s="39" t="s">
        <v>60</v>
      </c>
      <c r="E40" s="60">
        <v>3854.4</v>
      </c>
    </row>
    <row r="41" spans="1:5" hidden="1" x14ac:dyDescent="0.25">
      <c r="A41" s="5"/>
      <c r="B41" s="58"/>
      <c r="C41" s="34"/>
      <c r="D41" s="39" t="s">
        <v>60</v>
      </c>
      <c r="E41" s="60">
        <v>990.66</v>
      </c>
    </row>
    <row r="42" spans="1:5" hidden="1" x14ac:dyDescent="0.25">
      <c r="A42" s="5"/>
      <c r="B42" s="58"/>
      <c r="C42" s="34"/>
      <c r="D42" s="39" t="s">
        <v>60</v>
      </c>
      <c r="E42" s="60">
        <v>2238.39</v>
      </c>
    </row>
    <row r="43" spans="1:5" hidden="1" x14ac:dyDescent="0.25">
      <c r="A43" s="5"/>
      <c r="B43" s="58"/>
      <c r="C43" s="34"/>
      <c r="D43" s="39" t="s">
        <v>60</v>
      </c>
      <c r="E43" s="60">
        <v>7014.88</v>
      </c>
    </row>
    <row r="44" spans="1:5" hidden="1" x14ac:dyDescent="0.25">
      <c r="A44" s="5"/>
      <c r="B44" s="58"/>
      <c r="C44" s="34"/>
      <c r="D44" s="39" t="s">
        <v>60</v>
      </c>
      <c r="E44" s="60">
        <v>16789.740000000002</v>
      </c>
    </row>
    <row r="45" spans="1:5" hidden="1" x14ac:dyDescent="0.25">
      <c r="A45" s="5"/>
      <c r="B45" s="58"/>
      <c r="C45" s="34"/>
      <c r="D45" s="39" t="s">
        <v>60</v>
      </c>
      <c r="E45" s="60">
        <v>54671.1</v>
      </c>
    </row>
    <row r="46" spans="1:5" x14ac:dyDescent="0.25">
      <c r="A46" s="5"/>
      <c r="B46" s="58"/>
      <c r="C46" s="34"/>
      <c r="D46" s="39" t="s">
        <v>60</v>
      </c>
      <c r="E46" s="59">
        <f>SUBTOTAL(9,E39:E45)</f>
        <v>212285.77000000002</v>
      </c>
    </row>
    <row r="47" spans="1:5" hidden="1" x14ac:dyDescent="0.25">
      <c r="A47" s="5"/>
      <c r="B47" s="58"/>
      <c r="C47" s="34"/>
      <c r="D47" s="39"/>
      <c r="E47" s="60"/>
    </row>
    <row r="48" spans="1:5" hidden="1" x14ac:dyDescent="0.25">
      <c r="A48" s="5"/>
      <c r="B48" s="58"/>
      <c r="C48" s="34"/>
      <c r="D48" s="39" t="s">
        <v>61</v>
      </c>
      <c r="E48" s="60">
        <v>32589.7</v>
      </c>
    </row>
    <row r="49" spans="1:5" hidden="1" x14ac:dyDescent="0.25">
      <c r="A49" s="5"/>
      <c r="B49" s="58"/>
      <c r="C49" s="34"/>
      <c r="D49" s="39" t="s">
        <v>61</v>
      </c>
      <c r="E49" s="60">
        <v>88440</v>
      </c>
    </row>
    <row r="50" spans="1:5" hidden="1" x14ac:dyDescent="0.25">
      <c r="A50" s="5"/>
      <c r="B50" s="58"/>
      <c r="C50" s="34"/>
      <c r="D50" s="39" t="s">
        <v>61</v>
      </c>
      <c r="E50" s="60">
        <v>43790.45</v>
      </c>
    </row>
    <row r="51" spans="1:5" hidden="1" x14ac:dyDescent="0.25">
      <c r="A51" s="5"/>
      <c r="B51" s="58"/>
      <c r="C51" s="34"/>
      <c r="D51" s="39" t="s">
        <v>61</v>
      </c>
      <c r="E51" s="60">
        <v>700594.4</v>
      </c>
    </row>
    <row r="52" spans="1:5" x14ac:dyDescent="0.25">
      <c r="A52" s="5"/>
      <c r="B52" s="58"/>
      <c r="C52" s="34"/>
      <c r="D52" s="39" t="s">
        <v>61</v>
      </c>
      <c r="E52" s="59">
        <f>SUBTOTAL(9,E48:E51)</f>
        <v>865414.55</v>
      </c>
    </row>
    <row r="53" spans="1:5" hidden="1" x14ac:dyDescent="0.25">
      <c r="A53" s="5"/>
      <c r="B53" s="58"/>
      <c r="C53" s="34"/>
      <c r="D53" s="39"/>
      <c r="E53" s="60"/>
    </row>
    <row r="54" spans="1:5" s="18" customFormat="1" ht="18.75" x14ac:dyDescent="0.25">
      <c r="A54" s="5"/>
      <c r="B54" s="58"/>
      <c r="C54" s="34"/>
      <c r="D54" s="39"/>
      <c r="E54" s="61">
        <f>+E11+E12+E23+E37+E46+E52</f>
        <v>3144508.3899999997</v>
      </c>
    </row>
    <row r="55" spans="1:5" x14ac:dyDescent="0.25">
      <c r="A55" s="5"/>
      <c r="B55" s="58" t="s">
        <v>68</v>
      </c>
      <c r="C55" s="34" t="s">
        <v>72</v>
      </c>
      <c r="D55" s="39" t="s">
        <v>58</v>
      </c>
      <c r="E55" s="59">
        <v>210351.04</v>
      </c>
    </row>
    <row r="56" spans="1:5" hidden="1" x14ac:dyDescent="0.25">
      <c r="A56" s="5"/>
      <c r="B56" s="58" t="s">
        <v>68</v>
      </c>
      <c r="C56" s="34"/>
      <c r="D56" s="39"/>
      <c r="E56" s="60"/>
    </row>
    <row r="57" spans="1:5" hidden="1" x14ac:dyDescent="0.25">
      <c r="A57" s="5"/>
      <c r="B57" s="58" t="s">
        <v>68</v>
      </c>
      <c r="C57" s="34"/>
      <c r="D57" s="39" t="s">
        <v>60</v>
      </c>
      <c r="E57" s="60">
        <v>36202.65</v>
      </c>
    </row>
    <row r="58" spans="1:5" hidden="1" x14ac:dyDescent="0.25">
      <c r="A58" s="5"/>
      <c r="B58" s="58" t="s">
        <v>68</v>
      </c>
      <c r="C58" s="34"/>
      <c r="D58" s="39" t="s">
        <v>60</v>
      </c>
      <c r="E58" s="60">
        <v>18101.330000000002</v>
      </c>
    </row>
    <row r="59" spans="1:5" x14ac:dyDescent="0.25">
      <c r="A59" s="5"/>
      <c r="B59" s="58"/>
      <c r="C59" s="34"/>
      <c r="D59" s="39" t="s">
        <v>60</v>
      </c>
      <c r="E59" s="59">
        <f>SUBTOTAL(9,E57:E58)</f>
        <v>54303.98</v>
      </c>
    </row>
    <row r="60" spans="1:5" s="18" customFormat="1" ht="18.75" x14ac:dyDescent="0.25">
      <c r="A60" s="5"/>
      <c r="B60" s="58"/>
      <c r="C60" s="34"/>
      <c r="D60" s="39"/>
      <c r="E60" s="61">
        <f>+E55+E59</f>
        <v>264655.02</v>
      </c>
    </row>
    <row r="61" spans="1:5" x14ac:dyDescent="0.25">
      <c r="A61" s="5"/>
      <c r="B61" s="58" t="s">
        <v>69</v>
      </c>
      <c r="C61" s="34" t="s">
        <v>73</v>
      </c>
      <c r="D61" s="39" t="s">
        <v>62</v>
      </c>
      <c r="E61" s="59">
        <v>1920019.64</v>
      </c>
    </row>
    <row r="62" spans="1:5" x14ac:dyDescent="0.25">
      <c r="A62" s="5"/>
      <c r="B62" s="58"/>
      <c r="C62" s="34"/>
      <c r="D62" s="39" t="s">
        <v>58</v>
      </c>
      <c r="E62" s="59">
        <v>56061.919999999998</v>
      </c>
    </row>
    <row r="63" spans="1:5" x14ac:dyDescent="0.25">
      <c r="A63" s="5"/>
      <c r="B63" s="58"/>
      <c r="C63" s="34"/>
      <c r="D63" s="39" t="s">
        <v>59</v>
      </c>
      <c r="E63" s="59">
        <v>41842.339999999997</v>
      </c>
    </row>
    <row r="64" spans="1:5" hidden="1" x14ac:dyDescent="0.25">
      <c r="A64" s="5"/>
      <c r="B64" s="58"/>
      <c r="C64" s="34"/>
      <c r="D64" s="39"/>
      <c r="E64" s="60"/>
    </row>
    <row r="65" spans="1:5" hidden="1" x14ac:dyDescent="0.25">
      <c r="A65" s="5"/>
      <c r="B65" s="58"/>
      <c r="C65" s="34"/>
      <c r="D65" s="39" t="s">
        <v>60</v>
      </c>
      <c r="E65" s="60">
        <v>210205.37</v>
      </c>
    </row>
    <row r="66" spans="1:5" hidden="1" x14ac:dyDescent="0.25">
      <c r="A66" s="5"/>
      <c r="B66" s="58"/>
      <c r="C66" s="34"/>
      <c r="D66" s="39" t="s">
        <v>60</v>
      </c>
      <c r="E66" s="60">
        <v>40283.22</v>
      </c>
    </row>
    <row r="67" spans="1:5" hidden="1" x14ac:dyDescent="0.25">
      <c r="A67" s="5"/>
      <c r="B67" s="58"/>
      <c r="C67" s="34"/>
      <c r="D67" s="39" t="s">
        <v>60</v>
      </c>
      <c r="E67" s="60">
        <v>60119.199999999997</v>
      </c>
    </row>
    <row r="68" spans="1:5" x14ac:dyDescent="0.25">
      <c r="A68" s="5"/>
      <c r="B68" s="58"/>
      <c r="C68" s="34"/>
      <c r="D68" s="39" t="s">
        <v>60</v>
      </c>
      <c r="E68" s="59">
        <f>SUBTOTAL(9,E65:E67)</f>
        <v>310607.78999999998</v>
      </c>
    </row>
    <row r="69" spans="1:5" hidden="1" x14ac:dyDescent="0.25">
      <c r="A69" s="5"/>
      <c r="B69" s="58" t="s">
        <v>69</v>
      </c>
      <c r="C69" s="34"/>
      <c r="D69" s="39"/>
      <c r="E69" s="60"/>
    </row>
    <row r="70" spans="1:5" s="18" customFormat="1" ht="18.75" x14ac:dyDescent="0.25">
      <c r="A70" s="5"/>
      <c r="B70" s="58"/>
      <c r="C70" s="34"/>
      <c r="D70" s="39"/>
      <c r="E70" s="61">
        <f>+E61+E62+E63+E68</f>
        <v>2328531.69</v>
      </c>
    </row>
    <row r="71" spans="1:5" x14ac:dyDescent="0.25">
      <c r="A71" s="5"/>
      <c r="B71" s="58" t="s">
        <v>70</v>
      </c>
      <c r="C71" s="34" t="s">
        <v>74</v>
      </c>
      <c r="D71" s="39" t="s">
        <v>63</v>
      </c>
      <c r="E71" s="59">
        <v>51975</v>
      </c>
    </row>
    <row r="72" spans="1:5" hidden="1" x14ac:dyDescent="0.25">
      <c r="A72" s="5"/>
      <c r="B72" s="58" t="s">
        <v>70</v>
      </c>
      <c r="C72" s="34"/>
      <c r="D72" s="39"/>
      <c r="E72" s="60"/>
    </row>
    <row r="73" spans="1:5" hidden="1" x14ac:dyDescent="0.25">
      <c r="A73" s="5"/>
      <c r="B73" s="58" t="s">
        <v>70</v>
      </c>
      <c r="C73" s="34"/>
      <c r="D73" s="39" t="s">
        <v>64</v>
      </c>
      <c r="E73" s="60">
        <v>5868</v>
      </c>
    </row>
    <row r="74" spans="1:5" hidden="1" x14ac:dyDescent="0.25">
      <c r="A74" s="5"/>
      <c r="B74" s="58" t="s">
        <v>70</v>
      </c>
      <c r="C74" s="34"/>
      <c r="D74" s="39" t="s">
        <v>64</v>
      </c>
      <c r="E74" s="60">
        <v>2814</v>
      </c>
    </row>
    <row r="75" spans="1:5" hidden="1" x14ac:dyDescent="0.25">
      <c r="A75" s="5"/>
      <c r="B75" s="58" t="s">
        <v>70</v>
      </c>
      <c r="C75" s="34"/>
      <c r="D75" s="39" t="s">
        <v>64</v>
      </c>
      <c r="E75" s="60">
        <v>27466.799999999999</v>
      </c>
    </row>
    <row r="76" spans="1:5" x14ac:dyDescent="0.25">
      <c r="A76" s="5"/>
      <c r="B76" s="58"/>
      <c r="C76" s="34"/>
      <c r="D76" s="39" t="s">
        <v>64</v>
      </c>
      <c r="E76" s="59">
        <f>SUBTOTAL(9,E73:E75)</f>
        <v>36148.800000000003</v>
      </c>
    </row>
    <row r="77" spans="1:5" x14ac:dyDescent="0.25">
      <c r="A77" s="5"/>
      <c r="B77" s="58"/>
      <c r="C77" s="34"/>
      <c r="D77" s="39" t="s">
        <v>65</v>
      </c>
      <c r="E77" s="59">
        <v>10560</v>
      </c>
    </row>
    <row r="78" spans="1:5" hidden="1" x14ac:dyDescent="0.25">
      <c r="A78" s="5"/>
      <c r="B78" s="58"/>
      <c r="C78" s="34"/>
      <c r="D78" s="39"/>
      <c r="E78" s="60"/>
    </row>
    <row r="79" spans="1:5" x14ac:dyDescent="0.25">
      <c r="A79" s="5"/>
      <c r="B79" s="58"/>
      <c r="C79" s="34"/>
      <c r="D79" s="39" t="s">
        <v>66</v>
      </c>
      <c r="E79" s="59">
        <v>18480</v>
      </c>
    </row>
    <row r="80" spans="1:5" hidden="1" x14ac:dyDescent="0.25">
      <c r="A80" s="5"/>
      <c r="B80" s="58"/>
      <c r="C80" s="34"/>
      <c r="D80" s="39"/>
      <c r="E80" s="60"/>
    </row>
    <row r="81" spans="1:5" x14ac:dyDescent="0.25">
      <c r="A81" s="5"/>
      <c r="B81" s="58"/>
      <c r="C81" s="34"/>
      <c r="D81" s="39" t="s">
        <v>59</v>
      </c>
      <c r="E81" s="59">
        <v>40399.199999999997</v>
      </c>
    </row>
    <row r="82" spans="1:5" s="18" customFormat="1" ht="18.75" x14ac:dyDescent="0.25">
      <c r="A82" s="5"/>
      <c r="B82" s="58"/>
      <c r="C82" s="34"/>
      <c r="D82" s="39"/>
      <c r="E82" s="61">
        <f>+E71+E76+E77+E79+E81</f>
        <v>157563</v>
      </c>
    </row>
    <row r="83" spans="1:5" ht="18.75" x14ac:dyDescent="0.25">
      <c r="A83" s="5"/>
      <c r="B83" s="34"/>
      <c r="C83" s="34"/>
      <c r="D83" s="34"/>
      <c r="E83" s="61">
        <f>+E10+E54+E60+E70+E82</f>
        <v>6070816.9900000002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2026-04-03T08:58:44Z</dcterms:modified>
</cp:coreProperties>
</file>