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'!$B$1:$F$7</definedName>
  </definedNames>
  <calcPr calcId="145621"/>
</workbook>
</file>

<file path=xl/calcChain.xml><?xml version="1.0" encoding="utf-8"?>
<calcChain xmlns="http://schemas.openxmlformats.org/spreadsheetml/2006/main">
  <c r="E28" i="2" l="1"/>
  <c r="E27" i="2"/>
  <c r="E20" i="2"/>
  <c r="E9" i="2"/>
  <c r="E25" i="2"/>
  <c r="E23" i="2"/>
  <c r="E10" i="1"/>
  <c r="E26" i="1"/>
  <c r="E27" i="1"/>
  <c r="E40" i="1" l="1"/>
  <c r="E14" i="1" l="1"/>
  <c r="E15" i="1" s="1"/>
  <c r="E7" i="1" s="1"/>
</calcChain>
</file>

<file path=xl/sharedStrings.xml><?xml version="1.0" encoding="utf-8"?>
<sst xmlns="http://schemas.openxmlformats.org/spreadsheetml/2006/main" count="72" uniqueCount="69">
  <si>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</si>
  <si>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</si>
  <si>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</si>
  <si>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</si>
  <si>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</si>
  <si>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</si>
  <si>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</si>
  <si>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</si>
  <si>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</si>
  <si>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</si>
  <si>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</si>
  <si>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</si>
  <si>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</si>
  <si>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</si>
  <si>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</si>
  <si>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</si>
  <si>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</si>
  <si>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</si>
  <si>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</si>
  <si>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</si>
  <si>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</si>
  <si>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</si>
  <si>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</si>
  <si>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</si>
  <si>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</si>
  <si>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</si>
  <si>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</si>
  <si>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</si>
  <si>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Прилив средстава од РФЗО-а по уговору за 2019.год.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</si>
  <si>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</si>
  <si>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</si>
  <si>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</si>
  <si>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</si>
  <si>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</si>
  <si>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</si>
  <si>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</si>
  <si>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</si>
  <si>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</si>
  <si>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</si>
  <si>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svega potrošeno</t>
  </si>
  <si>
    <t>КПП 07А</t>
  </si>
  <si>
    <t>ПЛАТА</t>
  </si>
  <si>
    <t>PLATA</t>
  </si>
  <si>
    <t>уkupno plata</t>
  </si>
  <si>
    <t>ADOC</t>
  </si>
  <si>
    <t>SLAVIJAMED</t>
  </si>
  <si>
    <t>ECOTRED</t>
  </si>
  <si>
    <t>PHARMASWISS</t>
  </si>
  <si>
    <t>PHOENIX PHARMA</t>
  </si>
  <si>
    <t>INPHARM CO</t>
  </si>
  <si>
    <t>FARMALOGIST</t>
  </si>
  <si>
    <t>VEGA</t>
  </si>
  <si>
    <t>BOEHRINGER INGEL</t>
  </si>
  <si>
    <t>BEOHEM-3</t>
  </si>
  <si>
    <t>ukupno lek</t>
  </si>
  <si>
    <t>PHARMA SWISS</t>
  </si>
  <si>
    <t>ukupno citostatik</t>
  </si>
  <si>
    <t>ELEKTROPRIVREDA SRBIJE-EPS</t>
  </si>
  <si>
    <t>ukupno energenti</t>
  </si>
  <si>
    <t>MEDICINSKI FAKULTET BEOGRAD</t>
  </si>
  <si>
    <t>ukupno materijalni trošak</t>
  </si>
  <si>
    <t>КПП 071</t>
  </si>
  <si>
    <t>ЛЕК</t>
  </si>
  <si>
    <t>КПП 073</t>
  </si>
  <si>
    <t>ЦИТОСТАТИК</t>
  </si>
  <si>
    <t>КПП 07Ц</t>
  </si>
  <si>
    <t>ЕНЕРГЕНТИ</t>
  </si>
  <si>
    <t>КПП 07Е</t>
  </si>
  <si>
    <t>МАТЕРИЈАЛНИ ТРОШАК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</si>
</sst>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4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1" fillId="0" borderId="0" xfId="0" applyNumberFormat="1" applyFon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49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/>
    </xf>
    <xf numFmtId="4" fontId="0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0" fontId="0" fillId="0" borderId="1" xfId="0" applyFont="1" applyBorder="1"/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abSelected="1" workbookViewId="0">
      <selection activeCell="H36" sqref="H36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2.7109375" style="2" bestFit="1" customWidth="1"/>
    <col min="7" max="7" width="10.140625" style="2" bestFit="1" customWidth="1"/>
    <col min="8" max="16384" width="9.140625" style="2"/>
  </cols>
  <sheetData>
    <row r="1" spans="1:7" x14ac:dyDescent="0.25">
      <c r="A1" s="5" t="s">
        <v>0</v>
      </c>
      <c r="B1" s="5"/>
      <c r="C1" s="5"/>
      <c r="D1"/>
    </row>
    <row r="2" spans="1:7" x14ac:dyDescent="0.25">
      <c r="A2"/>
      <c r="B2"/>
      <c r="C2"/>
      <c r="D2"/>
    </row>
    <row r="3" spans="1:7" ht="18.75" x14ac:dyDescent="0.25">
      <c r="C3" s="6" t="s">
        <v>1</v>
      </c>
      <c r="D3" s="30"/>
    </row>
    <row r="7" spans="1:7" ht="18.75" x14ac:dyDescent="0.3">
      <c r="A7" s="47" t="s">
        <v>3</v>
      </c>
      <c r="B7" s="48"/>
      <c r="C7" s="49"/>
      <c r="D7" s="17">
        <v>43788</v>
      </c>
      <c r="E7" s="13">
        <f>+E15</f>
        <v>1035490.020000007</v>
      </c>
      <c r="F7" s="9"/>
      <c r="G7" s="9"/>
    </row>
    <row r="8" spans="1:7" x14ac:dyDescent="0.25">
      <c r="A8" s="7">
        <v>1</v>
      </c>
      <c r="B8" s="8" t="s">
        <v>2</v>
      </c>
      <c r="C8" s="8"/>
      <c r="D8" s="17">
        <v>43787</v>
      </c>
      <c r="E8" s="10">
        <v>973640.02</v>
      </c>
    </row>
    <row r="9" spans="1:7" x14ac:dyDescent="0.25">
      <c r="A9" s="1">
        <v>2</v>
      </c>
      <c r="B9" s="41" t="s">
        <v>4</v>
      </c>
      <c r="C9" s="42"/>
      <c r="D9" s="43"/>
      <c r="E9" s="11"/>
      <c r="F9"/>
      <c r="G9"/>
    </row>
    <row r="10" spans="1:7" x14ac:dyDescent="0.25">
      <c r="A10" s="1">
        <v>3</v>
      </c>
      <c r="B10" s="41" t="s">
        <v>28</v>
      </c>
      <c r="C10" s="42"/>
      <c r="D10" s="43"/>
      <c r="E10" s="11">
        <f>21156939.58+109000+1301.52+13558.6+15835.6+43250.46+59215.2+94880.06+111607.1+142623.91+210286.67+263302.02+316510.92+427735+906968.41</f>
        <v>23873015.050000004</v>
      </c>
      <c r="F10" s="28"/>
      <c r="G10"/>
    </row>
    <row r="11" spans="1:7" x14ac:dyDescent="0.25">
      <c r="A11" s="1">
        <v>4</v>
      </c>
      <c r="B11" s="41" t="s">
        <v>5</v>
      </c>
      <c r="C11" s="42"/>
      <c r="D11" s="43"/>
      <c r="E11" s="11">
        <v>10850</v>
      </c>
      <c r="F11"/>
      <c r="G11"/>
    </row>
    <row r="12" spans="1:7" x14ac:dyDescent="0.25">
      <c r="A12" s="1">
        <v>5</v>
      </c>
      <c r="B12" s="41" t="s">
        <v>6</v>
      </c>
      <c r="C12" s="42"/>
      <c r="D12" s="43"/>
      <c r="E12" s="11"/>
      <c r="F12"/>
      <c r="G12"/>
    </row>
    <row r="13" spans="1:7" x14ac:dyDescent="0.25">
      <c r="A13" s="1">
        <v>6</v>
      </c>
      <c r="B13" s="44" t="s">
        <v>7</v>
      </c>
      <c r="C13" s="45"/>
      <c r="D13" s="46"/>
      <c r="E13" s="10">
        <v>59186.44</v>
      </c>
    </row>
    <row r="14" spans="1:7" x14ac:dyDescent="0.25">
      <c r="A14" s="4">
        <v>7</v>
      </c>
      <c r="B14" s="44" t="s">
        <v>27</v>
      </c>
      <c r="C14" s="46"/>
      <c r="D14" s="12">
        <v>43788</v>
      </c>
      <c r="E14" s="10">
        <f>+E40</f>
        <v>23881201.489999998</v>
      </c>
    </row>
    <row r="15" spans="1:7" x14ac:dyDescent="0.25">
      <c r="A15" s="38" t="s">
        <v>8</v>
      </c>
      <c r="B15" s="39"/>
      <c r="C15" s="39"/>
      <c r="D15" s="40"/>
      <c r="E15" s="13">
        <f>+E8+E9+E10+E11+E12+E13-E14</f>
        <v>1035490.020000007</v>
      </c>
    </row>
    <row r="18" spans="1:7" x14ac:dyDescent="0.25">
      <c r="A18" s="50" t="s">
        <v>9</v>
      </c>
      <c r="B18" s="51"/>
      <c r="C18" s="51"/>
      <c r="D18" s="51"/>
      <c r="E18" s="52"/>
    </row>
    <row r="19" spans="1:7" x14ac:dyDescent="0.25">
      <c r="A19" s="3">
        <v>1</v>
      </c>
      <c r="B19" s="41" t="s">
        <v>10</v>
      </c>
      <c r="C19" s="42"/>
      <c r="D19" s="43"/>
      <c r="E19" s="11">
        <v>21216126.02</v>
      </c>
      <c r="F19"/>
      <c r="G19"/>
    </row>
    <row r="20" spans="1:7" x14ac:dyDescent="0.25">
      <c r="A20" s="3">
        <v>2</v>
      </c>
      <c r="B20" s="41" t="s">
        <v>11</v>
      </c>
      <c r="C20" s="42"/>
      <c r="D20" s="43"/>
      <c r="E20" s="11"/>
      <c r="F20"/>
      <c r="G20"/>
    </row>
    <row r="21" spans="1:7" x14ac:dyDescent="0.25">
      <c r="A21" s="3">
        <v>3</v>
      </c>
      <c r="B21" s="41" t="s">
        <v>12</v>
      </c>
      <c r="C21" s="42"/>
      <c r="D21" s="43"/>
      <c r="E21" s="11"/>
      <c r="F21"/>
      <c r="G21"/>
    </row>
    <row r="22" spans="1:7" x14ac:dyDescent="0.25">
      <c r="A22" s="3">
        <v>4</v>
      </c>
      <c r="B22" s="41" t="s">
        <v>13</v>
      </c>
      <c r="C22" s="42"/>
      <c r="D22" s="43"/>
      <c r="E22" s="11"/>
      <c r="F22"/>
      <c r="G22"/>
    </row>
    <row r="23" spans="1:7" x14ac:dyDescent="0.25">
      <c r="A23" s="3">
        <v>5</v>
      </c>
      <c r="B23" s="41" t="s">
        <v>14</v>
      </c>
      <c r="C23" s="42"/>
      <c r="D23" s="43"/>
      <c r="E23" s="11"/>
      <c r="F23"/>
      <c r="G23"/>
    </row>
    <row r="24" spans="1:7" x14ac:dyDescent="0.25">
      <c r="A24" s="3">
        <v>6</v>
      </c>
      <c r="B24" s="41" t="s">
        <v>15</v>
      </c>
      <c r="C24" s="42"/>
      <c r="D24" s="43"/>
      <c r="E24" s="11"/>
      <c r="F24"/>
      <c r="G24"/>
    </row>
    <row r="25" spans="1:7" x14ac:dyDescent="0.25">
      <c r="A25" s="3">
        <v>7</v>
      </c>
      <c r="B25" s="41" t="s">
        <v>16</v>
      </c>
      <c r="C25" s="42"/>
      <c r="D25" s="43"/>
      <c r="E25" s="11">
        <v>58000</v>
      </c>
      <c r="F25"/>
      <c r="G25"/>
    </row>
    <row r="26" spans="1:7" x14ac:dyDescent="0.25">
      <c r="A26" s="3">
        <v>8</v>
      </c>
      <c r="B26" s="41" t="s">
        <v>17</v>
      </c>
      <c r="C26" s="42"/>
      <c r="D26" s="43"/>
      <c r="E26" s="11">
        <f>1301.52+13558.6+15835.6+59215.2+94880.06+142623.91+210286.67+263302.02+316510.92+427735</f>
        <v>1545249.5</v>
      </c>
      <c r="F26"/>
      <c r="G26"/>
    </row>
    <row r="27" spans="1:7" x14ac:dyDescent="0.25">
      <c r="A27" s="3">
        <v>9</v>
      </c>
      <c r="B27" s="14" t="s">
        <v>18</v>
      </c>
      <c r="C27" s="15"/>
      <c r="D27" s="16"/>
      <c r="E27" s="11">
        <f>43250.46+111607.1</f>
        <v>154857.56</v>
      </c>
      <c r="F27"/>
      <c r="G27"/>
    </row>
    <row r="28" spans="1:7" x14ac:dyDescent="0.25">
      <c r="A28" s="3">
        <v>10</v>
      </c>
      <c r="B28" s="14" t="s">
        <v>19</v>
      </c>
      <c r="C28" s="15"/>
      <c r="D28" s="15"/>
      <c r="E28" s="11"/>
      <c r="F28"/>
      <c r="G28"/>
    </row>
    <row r="29" spans="1:7" x14ac:dyDescent="0.25">
      <c r="A29" s="3">
        <v>11</v>
      </c>
      <c r="B29" s="41" t="s">
        <v>20</v>
      </c>
      <c r="C29" s="42"/>
      <c r="D29" s="43"/>
      <c r="E29" s="11"/>
      <c r="F29"/>
      <c r="G29"/>
    </row>
    <row r="30" spans="1:7" x14ac:dyDescent="0.25">
      <c r="A30" s="3">
        <v>12</v>
      </c>
      <c r="B30" s="41" t="s">
        <v>21</v>
      </c>
      <c r="C30" s="42"/>
      <c r="D30" s="43"/>
      <c r="E30" s="11"/>
      <c r="F30"/>
      <c r="G30"/>
    </row>
    <row r="31" spans="1:7" x14ac:dyDescent="0.25">
      <c r="A31" s="3">
        <v>13</v>
      </c>
      <c r="B31" s="41" t="s">
        <v>22</v>
      </c>
      <c r="C31" s="42"/>
      <c r="D31" s="43"/>
      <c r="E31" s="11"/>
      <c r="F31"/>
      <c r="G31"/>
    </row>
    <row r="32" spans="1:7" x14ac:dyDescent="0.25">
      <c r="A32" s="3">
        <v>14</v>
      </c>
      <c r="B32" s="41" t="s">
        <v>23</v>
      </c>
      <c r="C32" s="42"/>
      <c r="D32" s="43"/>
      <c r="E32" s="11"/>
      <c r="F32"/>
      <c r="G32"/>
    </row>
    <row r="33" spans="1:7" x14ac:dyDescent="0.25">
      <c r="A33" s="3">
        <v>15</v>
      </c>
      <c r="B33" s="41" t="s">
        <v>24</v>
      </c>
      <c r="C33" s="42"/>
      <c r="D33" s="43"/>
      <c r="E33" s="11"/>
      <c r="F33"/>
      <c r="G33"/>
    </row>
    <row r="34" spans="1:7" x14ac:dyDescent="0.25">
      <c r="A34" s="3"/>
      <c r="B34" s="25" t="s">
        <v>37</v>
      </c>
      <c r="C34" s="26"/>
      <c r="D34" s="27"/>
      <c r="E34" s="11"/>
      <c r="F34" s="24"/>
      <c r="G34" s="24"/>
    </row>
    <row r="35" spans="1:7" x14ac:dyDescent="0.25">
      <c r="A35" s="3"/>
      <c r="B35" s="25" t="s">
        <v>38</v>
      </c>
      <c r="C35" s="26"/>
      <c r="D35" s="27"/>
      <c r="E35" s="11">
        <v>906968.41</v>
      </c>
      <c r="F35" s="24"/>
      <c r="G35" s="24"/>
    </row>
    <row r="36" spans="1:7" x14ac:dyDescent="0.25">
      <c r="A36" s="3"/>
      <c r="B36" s="25" t="s">
        <v>35</v>
      </c>
      <c r="C36" s="26"/>
      <c r="D36" s="27"/>
      <c r="E36" s="11"/>
      <c r="F36" s="24"/>
      <c r="G36" s="24"/>
    </row>
    <row r="37" spans="1:7" x14ac:dyDescent="0.25">
      <c r="A37" s="3"/>
      <c r="B37" s="25" t="s">
        <v>36</v>
      </c>
      <c r="C37" s="26"/>
      <c r="D37" s="27"/>
      <c r="E37" s="11"/>
      <c r="F37" s="24"/>
      <c r="G37" s="24"/>
    </row>
    <row r="38" spans="1:7" x14ac:dyDescent="0.25">
      <c r="A38" s="3">
        <v>16</v>
      </c>
      <c r="B38" s="44" t="s">
        <v>25</v>
      </c>
      <c r="C38" s="45"/>
      <c r="D38" s="46"/>
      <c r="E38" s="11"/>
      <c r="F38"/>
      <c r="G38" s="28"/>
    </row>
    <row r="39" spans="1:7" x14ac:dyDescent="0.25">
      <c r="A39" s="3">
        <v>17</v>
      </c>
      <c r="B39" s="35"/>
      <c r="C39" s="36"/>
      <c r="D39" s="37"/>
      <c r="E39" s="11"/>
      <c r="F39"/>
      <c r="G39"/>
    </row>
    <row r="40" spans="1:7" x14ac:dyDescent="0.25">
      <c r="A40" s="38" t="s">
        <v>26</v>
      </c>
      <c r="B40" s="39"/>
      <c r="C40" s="39"/>
      <c r="D40" s="40"/>
      <c r="E40" s="13">
        <f>SUM(E19:E39)</f>
        <v>23881201.489999998</v>
      </c>
      <c r="F40" s="9"/>
      <c r="G40" s="9"/>
    </row>
  </sheetData>
  <mergeCells count="2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3:D23"/>
    <mergeCell ref="B24:D24"/>
    <mergeCell ref="B25:D25"/>
    <mergeCell ref="B9:D9"/>
    <mergeCell ref="B10:D10"/>
    <mergeCell ref="B11:D11"/>
    <mergeCell ref="B39:D39"/>
    <mergeCell ref="A40:D40"/>
    <mergeCell ref="B33:D33"/>
    <mergeCell ref="B38:D38"/>
    <mergeCell ref="B26:D26"/>
    <mergeCell ref="B29:D29"/>
    <mergeCell ref="B30:D30"/>
    <mergeCell ref="B31:D31"/>
    <mergeCell ref="B32:D3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zoomScaleNormal="100" workbookViewId="0">
      <selection activeCell="J17" sqref="J17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customWidth="1"/>
    <col min="5" max="5" width="19" customWidth="1"/>
    <col min="6" max="6" width="0.140625" customWidth="1"/>
    <col min="7" max="7" width="11.7109375" bestFit="1" customWidth="1"/>
    <col min="8" max="8" width="9.85546875" bestFit="1" customWidth="1"/>
  </cols>
  <sheetData>
    <row r="1" spans="1:8" x14ac:dyDescent="0.25">
      <c r="B1" s="5" t="s">
        <v>0</v>
      </c>
      <c r="C1" s="5"/>
      <c r="D1" s="5"/>
    </row>
    <row r="3" spans="1:8" ht="18.75" x14ac:dyDescent="0.25">
      <c r="B3" s="2"/>
      <c r="C3" s="2"/>
      <c r="D3" s="6" t="s">
        <v>1</v>
      </c>
    </row>
    <row r="4" spans="1:8" ht="15.75" x14ac:dyDescent="0.25">
      <c r="B4" s="20" t="s">
        <v>33</v>
      </c>
      <c r="C4" s="20"/>
      <c r="D4" s="21"/>
      <c r="E4" s="29">
        <v>43791</v>
      </c>
      <c r="F4" s="22"/>
    </row>
    <row r="5" spans="1:8" ht="15.75" x14ac:dyDescent="0.25">
      <c r="B5" s="19"/>
      <c r="C5" s="20"/>
      <c r="D5" s="20"/>
      <c r="E5" s="21"/>
      <c r="F5" s="5"/>
      <c r="G5" s="5"/>
      <c r="H5" s="5"/>
    </row>
    <row r="7" spans="1:8" s="5" customFormat="1" x14ac:dyDescent="0.25">
      <c r="A7" s="18" t="s">
        <v>34</v>
      </c>
      <c r="B7" s="18" t="s">
        <v>29</v>
      </c>
      <c r="C7" s="18" t="s">
        <v>30</v>
      </c>
      <c r="D7" s="18" t="s">
        <v>31</v>
      </c>
      <c r="E7" s="18" t="s">
        <v>32</v>
      </c>
    </row>
    <row r="8" spans="1:8" x14ac:dyDescent="0.25">
      <c r="A8" s="23">
        <v>1</v>
      </c>
      <c r="B8" s="23" t="s">
        <v>40</v>
      </c>
      <c r="C8" s="23" t="s">
        <v>41</v>
      </c>
      <c r="D8" s="33" t="s">
        <v>42</v>
      </c>
      <c r="E8" s="55">
        <v>21216126.02</v>
      </c>
    </row>
    <row r="9" spans="1:8" s="24" customFormat="1" x14ac:dyDescent="0.25">
      <c r="A9" s="23"/>
      <c r="B9" s="23"/>
      <c r="C9" s="23"/>
      <c r="D9" s="33" t="s">
        <v>43</v>
      </c>
      <c r="E9" s="55">
        <f>SUM(E8)</f>
        <v>21216126.02</v>
      </c>
    </row>
    <row r="10" spans="1:8" s="24" customFormat="1" x14ac:dyDescent="0.25">
      <c r="A10" s="23">
        <v>2</v>
      </c>
      <c r="B10" s="23" t="s">
        <v>61</v>
      </c>
      <c r="C10" s="23" t="s">
        <v>62</v>
      </c>
      <c r="D10" s="31" t="s">
        <v>44</v>
      </c>
      <c r="E10" s="32">
        <v>1301.52</v>
      </c>
    </row>
    <row r="11" spans="1:8" s="24" customFormat="1" x14ac:dyDescent="0.25">
      <c r="A11" s="23"/>
      <c r="B11" s="23"/>
      <c r="C11" s="23"/>
      <c r="D11" s="31" t="s">
        <v>45</v>
      </c>
      <c r="E11" s="32">
        <v>13558.6</v>
      </c>
    </row>
    <row r="12" spans="1:8" s="24" customFormat="1" x14ac:dyDescent="0.25">
      <c r="A12" s="23"/>
      <c r="B12" s="23"/>
      <c r="C12" s="23"/>
      <c r="D12" s="31" t="s">
        <v>46</v>
      </c>
      <c r="E12" s="32">
        <v>15835.6</v>
      </c>
    </row>
    <row r="13" spans="1:8" s="24" customFormat="1" x14ac:dyDescent="0.25">
      <c r="A13" s="23"/>
      <c r="B13" s="23"/>
      <c r="C13" s="23"/>
      <c r="D13" s="31" t="s">
        <v>47</v>
      </c>
      <c r="E13" s="32">
        <v>59215.199999999997</v>
      </c>
    </row>
    <row r="14" spans="1:8" s="24" customFormat="1" x14ac:dyDescent="0.25">
      <c r="A14" s="23"/>
      <c r="B14" s="23"/>
      <c r="C14" s="23"/>
      <c r="D14" s="31" t="s">
        <v>48</v>
      </c>
      <c r="E14" s="32">
        <v>94880.06</v>
      </c>
    </row>
    <row r="15" spans="1:8" s="24" customFormat="1" x14ac:dyDescent="0.25">
      <c r="A15" s="23"/>
      <c r="B15" s="23"/>
      <c r="C15" s="23"/>
      <c r="D15" s="31" t="s">
        <v>49</v>
      </c>
      <c r="E15" s="32">
        <v>142623.91</v>
      </c>
    </row>
    <row r="16" spans="1:8" s="24" customFormat="1" x14ac:dyDescent="0.25">
      <c r="A16" s="23"/>
      <c r="B16" s="23"/>
      <c r="C16" s="23"/>
      <c r="D16" s="31" t="s">
        <v>50</v>
      </c>
      <c r="E16" s="32">
        <v>210286.67</v>
      </c>
    </row>
    <row r="17" spans="1:5" s="24" customFormat="1" x14ac:dyDescent="0.25">
      <c r="A17" s="23"/>
      <c r="B17" s="23"/>
      <c r="C17" s="23"/>
      <c r="D17" s="31" t="s">
        <v>51</v>
      </c>
      <c r="E17" s="32">
        <v>263302.02</v>
      </c>
    </row>
    <row r="18" spans="1:5" s="24" customFormat="1" x14ac:dyDescent="0.25">
      <c r="A18" s="23"/>
      <c r="B18" s="23"/>
      <c r="C18" s="23"/>
      <c r="D18" s="31" t="s">
        <v>52</v>
      </c>
      <c r="E18" s="32">
        <v>316510.92</v>
      </c>
    </row>
    <row r="19" spans="1:5" s="24" customFormat="1" x14ac:dyDescent="0.25">
      <c r="A19" s="23"/>
      <c r="B19" s="23"/>
      <c r="C19" s="23"/>
      <c r="D19" s="31" t="s">
        <v>53</v>
      </c>
      <c r="E19" s="32">
        <v>427735</v>
      </c>
    </row>
    <row r="20" spans="1:5" x14ac:dyDescent="0.25">
      <c r="A20" s="8"/>
      <c r="B20" s="8"/>
      <c r="C20" s="8"/>
      <c r="D20" s="33" t="s">
        <v>54</v>
      </c>
      <c r="E20" s="34">
        <f>SUM(E10:E19)</f>
        <v>1545249.5</v>
      </c>
    </row>
    <row r="21" spans="1:5" s="24" customFormat="1" x14ac:dyDescent="0.25">
      <c r="A21" s="23">
        <v>3</v>
      </c>
      <c r="B21" s="23" t="s">
        <v>63</v>
      </c>
      <c r="C21" s="23" t="s">
        <v>64</v>
      </c>
      <c r="D21" s="53" t="s">
        <v>45</v>
      </c>
      <c r="E21" s="54">
        <v>43250.46</v>
      </c>
    </row>
    <row r="22" spans="1:5" s="24" customFormat="1" x14ac:dyDescent="0.25">
      <c r="A22" s="8"/>
      <c r="B22" s="8"/>
      <c r="C22" s="8"/>
      <c r="D22" s="53" t="s">
        <v>55</v>
      </c>
      <c r="E22" s="54">
        <v>111607.1</v>
      </c>
    </row>
    <row r="23" spans="1:5" s="24" customFormat="1" x14ac:dyDescent="0.25">
      <c r="A23" s="8"/>
      <c r="B23" s="8"/>
      <c r="C23" s="8"/>
      <c r="D23" s="33" t="s">
        <v>56</v>
      </c>
      <c r="E23" s="34">
        <f>SUM(E21:E22)</f>
        <v>154857.56</v>
      </c>
    </row>
    <row r="24" spans="1:5" s="24" customFormat="1" x14ac:dyDescent="0.25">
      <c r="A24" s="23">
        <v>4</v>
      </c>
      <c r="B24" s="23" t="s">
        <v>65</v>
      </c>
      <c r="C24" s="23" t="s">
        <v>66</v>
      </c>
      <c r="D24" s="53" t="s">
        <v>57</v>
      </c>
      <c r="E24" s="54">
        <v>906968.41</v>
      </c>
    </row>
    <row r="25" spans="1:5" s="24" customFormat="1" x14ac:dyDescent="0.25">
      <c r="A25" s="8"/>
      <c r="B25" s="8"/>
      <c r="C25" s="8"/>
      <c r="D25" s="33" t="s">
        <v>58</v>
      </c>
      <c r="E25" s="34">
        <f>SUM(E24)</f>
        <v>906968.41</v>
      </c>
    </row>
    <row r="26" spans="1:5" s="24" customFormat="1" x14ac:dyDescent="0.25">
      <c r="A26" s="23">
        <v>5</v>
      </c>
      <c r="B26" s="23" t="s">
        <v>67</v>
      </c>
      <c r="C26" s="23" t="s">
        <v>68</v>
      </c>
      <c r="D26" s="56" t="s">
        <v>59</v>
      </c>
      <c r="E26" s="54">
        <v>58000</v>
      </c>
    </row>
    <row r="27" spans="1:5" x14ac:dyDescent="0.25">
      <c r="A27" s="8"/>
      <c r="B27" s="8"/>
      <c r="C27" s="8"/>
      <c r="D27" s="23" t="s">
        <v>60</v>
      </c>
      <c r="E27" s="34">
        <f>SUM(E26)</f>
        <v>58000</v>
      </c>
    </row>
    <row r="28" spans="1:5" x14ac:dyDescent="0.25">
      <c r="A28" s="8"/>
      <c r="B28" s="8"/>
      <c r="C28" s="8"/>
      <c r="D28" s="23" t="s">
        <v>39</v>
      </c>
      <c r="E28" s="34">
        <f>+E9+E20+E23+E25+E27</f>
        <v>23881201.489999998</v>
      </c>
    </row>
    <row r="29" spans="1:5" x14ac:dyDescent="0.25">
      <c r="A29" s="8"/>
      <c r="B29" s="8"/>
      <c r="C29" s="8"/>
      <c r="D29" s="8"/>
      <c r="E29" s="8"/>
    </row>
  </sheetData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Windows User</cp:lastModifiedBy>
  <cp:lastPrinted>2019-11-15T07:54:55Z</cp:lastPrinted>
  <dcterms:created xsi:type="dcterms:W3CDTF">2018-11-15T07:03:42Z</dcterms:created>
  <dcterms:modified xsi:type="dcterms:W3CDTF">2019-11-25T09:30:50Z</dcterms:modified>
</cp:coreProperties>
</file>